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2890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49" i="1"/>
  <c r="F49" s="1"/>
  <c r="F50"/>
  <c r="E50"/>
  <c r="E60"/>
  <c r="E55"/>
  <c r="E53"/>
  <c r="F53" s="1"/>
  <c r="E52"/>
  <c r="F52" s="1"/>
  <c r="E42"/>
  <c r="F42" s="1"/>
  <c r="E32"/>
  <c r="E31"/>
  <c r="F31" s="1"/>
  <c r="E51"/>
  <c r="F51" s="1"/>
  <c r="E54"/>
  <c r="F54" s="1"/>
  <c r="F55"/>
  <c r="E56"/>
  <c r="F56" s="1"/>
  <c r="E57"/>
  <c r="F57"/>
  <c r="E58"/>
  <c r="F58" s="1"/>
  <c r="E59"/>
  <c r="F59"/>
  <c r="F60"/>
  <c r="E61"/>
  <c r="F61" s="1"/>
  <c r="E62"/>
  <c r="F62" s="1"/>
  <c r="E27"/>
  <c r="F27" s="1"/>
  <c r="E28"/>
  <c r="F28" s="1"/>
  <c r="E29"/>
  <c r="F29" s="1"/>
  <c r="E30"/>
  <c r="F30" s="1"/>
  <c r="F32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3"/>
  <c r="F43" s="1"/>
  <c r="E44"/>
  <c r="F44" s="1"/>
  <c r="E45"/>
  <c r="F45" s="1"/>
  <c r="F26"/>
  <c r="E26"/>
  <c r="D63"/>
  <c r="D22"/>
</calcChain>
</file>

<file path=xl/sharedStrings.xml><?xml version="1.0" encoding="utf-8"?>
<sst xmlns="http://schemas.openxmlformats.org/spreadsheetml/2006/main" count="80" uniqueCount="72">
  <si>
    <t>Одиниця виміру : грн. з двома тесятковими знаками.</t>
  </si>
  <si>
    <t>№</t>
  </si>
  <si>
    <t>СТАТТІ НАДХОДЖЕННЯ</t>
  </si>
  <si>
    <t>План</t>
  </si>
  <si>
    <t>п/п</t>
  </si>
  <si>
    <t>гарантовані</t>
  </si>
  <si>
    <t>Внески з торгових об'єктів</t>
  </si>
  <si>
    <t>прогнозо- вані</t>
  </si>
  <si>
    <t>Внески на обслугу і ремонт доріг</t>
  </si>
  <si>
    <t>РАЗОМ  НАДХОДЖЕННЯ</t>
  </si>
  <si>
    <t>СТАТТІ ВИТРАТ</t>
  </si>
  <si>
    <t>Заробітна плата по окладам</t>
  </si>
  <si>
    <t>Оплата по договору ЦПХ</t>
  </si>
  <si>
    <t>Відрахування у бюджет (ЄСВ - 22%, 8,41%)</t>
  </si>
  <si>
    <t>Аудит</t>
  </si>
  <si>
    <t>Вивезення гілля та старі меблі / подріднювач гілок</t>
  </si>
  <si>
    <t>Вивезення ТПВ</t>
  </si>
  <si>
    <t>Вуличне освітлення</t>
  </si>
  <si>
    <t>Інструменти, прилади та інвентар</t>
  </si>
  <si>
    <t>Компенсація витрат при використанні власного автомобіля в господарських цілях</t>
  </si>
  <si>
    <t>Непередбачені витрати</t>
  </si>
  <si>
    <t>Обрізка дерев під ЛЕП 10кВ</t>
  </si>
  <si>
    <t>Опалення адмін.будівлі, КПП</t>
  </si>
  <si>
    <t>Оплата землі загального користування</t>
  </si>
  <si>
    <t>Послуги зв'язку(укр.телек, KS, мтс, лайф)</t>
  </si>
  <si>
    <t>Послуги охорони</t>
  </si>
  <si>
    <t>Послуги пожежної служби</t>
  </si>
  <si>
    <t>Прибирання доріг від снігу та льоду</t>
  </si>
  <si>
    <t>Ремонт автодоріг (ямковий)</t>
  </si>
  <si>
    <t>Тех.обслуговування свердловин, башт та водопровідної мережі</t>
  </si>
  <si>
    <t>Трансформатори: ремонт, тех.обсл., реставрація</t>
  </si>
  <si>
    <t>УПО охорона: каса, адмінбудівля (сигналізація)</t>
  </si>
  <si>
    <t>УПО централізована охорона майна</t>
  </si>
  <si>
    <t>Юридичне супроводження</t>
  </si>
  <si>
    <t>УПО патрулюв.у.коменд.год.</t>
  </si>
  <si>
    <t>РАЗОМ  ВИТРАТИ</t>
  </si>
  <si>
    <t>Господарчі витрати</t>
  </si>
  <si>
    <t>Поштово-канцелярські та адмін. витрати</t>
  </si>
  <si>
    <t>Шлагбаум електричний</t>
  </si>
  <si>
    <t>Послуги банку у т.ч. 1,5% оплата через ЛікПей</t>
  </si>
  <si>
    <t>Послуги з інкасації готівки у т.ч.сумка-сейф</t>
  </si>
  <si>
    <t>Планування</t>
  </si>
  <si>
    <t>Інші надходження</t>
  </si>
  <si>
    <t>2024 р.</t>
  </si>
  <si>
    <r>
      <t xml:space="preserve">Членські внески 2598 діл.  по </t>
    </r>
    <r>
      <rPr>
        <b/>
        <sz val="11"/>
        <rFont val="Times New Roman"/>
        <family val="1"/>
        <charset val="204"/>
      </rPr>
      <t>2890 грн.</t>
    </r>
  </si>
  <si>
    <r>
      <t xml:space="preserve">Чл. вн. СТ "Джерело" 53 діл. по </t>
    </r>
    <r>
      <rPr>
        <b/>
        <sz val="11"/>
        <rFont val="Times New Roman"/>
        <family val="1"/>
        <charset val="204"/>
      </rPr>
      <t>1675 грн.</t>
    </r>
  </si>
  <si>
    <r>
      <t xml:space="preserve">Чл. вн. СТ "Дружнє" 28 діл. по </t>
    </r>
    <r>
      <rPr>
        <b/>
        <sz val="11"/>
        <rFont val="Times New Roman"/>
        <family val="1"/>
        <charset val="204"/>
      </rPr>
      <t>1760 грн.</t>
    </r>
  </si>
  <si>
    <r>
      <rPr>
        <b/>
        <sz val="11"/>
        <rFont val="Times New Roman"/>
        <family val="1"/>
        <charset val="204"/>
      </rPr>
      <t>Чл.вн</t>
    </r>
    <r>
      <rPr>
        <sz val="11"/>
        <rFont val="Times New Roman"/>
        <family val="1"/>
        <charset val="204"/>
      </rPr>
      <t xml:space="preserve">. СТ "Деснянка-2"(Укр.Газ) 25 діл. по </t>
    </r>
    <r>
      <rPr>
        <b/>
        <sz val="12"/>
        <rFont val="Times New Roman"/>
        <family val="1"/>
        <charset val="204"/>
      </rPr>
      <t>4434,60 грн</t>
    </r>
    <r>
      <rPr>
        <sz val="12"/>
        <rFont val="Times New Roman"/>
        <family val="1"/>
        <charset val="204"/>
      </rPr>
      <t>.</t>
    </r>
    <r>
      <rPr>
        <sz val="11"/>
        <rFont val="Times New Roman"/>
        <family val="1"/>
        <charset val="204"/>
      </rPr>
      <t xml:space="preserve"> </t>
    </r>
  </si>
  <si>
    <r>
      <t xml:space="preserve">Штраф за зрізані дерева під ЛЕМ 10кВ </t>
    </r>
    <r>
      <rPr>
        <sz val="10"/>
        <color theme="1"/>
        <rFont val="Times New Roman"/>
        <family val="1"/>
        <charset val="204"/>
      </rPr>
      <t>(скарга Белякової)</t>
    </r>
  </si>
  <si>
    <t>Проект   Кошторису СО "ТРУДОВИК" на 2024 р.</t>
  </si>
  <si>
    <t>Затверджено</t>
  </si>
  <si>
    <t>Рішенням Ради СО "Трудовик"</t>
  </si>
  <si>
    <t>Протокол №16/12-2023 від 16.12.2023р.</t>
  </si>
  <si>
    <t>Голова Ради СО "Трудовик"</t>
  </si>
  <si>
    <t>Н.М.Киричук.</t>
  </si>
  <si>
    <t>Власники 87 ділянок, які не сплачують членські внески та потребують судових втручань, тимчасово виключено з статті надходж.</t>
  </si>
  <si>
    <t>Головний бухгалтер ________________ Н.І.Музиченко.</t>
  </si>
  <si>
    <t>240,83 грн./міс.</t>
  </si>
  <si>
    <t>139,58 грн./міс.</t>
  </si>
  <si>
    <t>146,67 грн./міс.</t>
  </si>
  <si>
    <t>369,55 грн./міс.</t>
  </si>
  <si>
    <t>Примітка</t>
  </si>
  <si>
    <t>членський внесок з 1 ділянки</t>
  </si>
  <si>
    <r>
      <rPr>
        <b/>
        <sz val="9"/>
        <color theme="1"/>
        <rFont val="Calibri"/>
        <family val="2"/>
        <charset val="204"/>
      </rPr>
      <t xml:space="preserve">≈ </t>
    </r>
    <r>
      <rPr>
        <b/>
        <i/>
        <sz val="9"/>
        <color theme="1"/>
        <rFont val="Times New Roman"/>
        <family val="1"/>
        <charset val="204"/>
      </rPr>
      <t>в рік</t>
    </r>
  </si>
  <si>
    <r>
      <rPr>
        <b/>
        <sz val="9"/>
        <color theme="1"/>
        <rFont val="Calibri"/>
        <family val="2"/>
        <charset val="204"/>
      </rPr>
      <t xml:space="preserve">≈ </t>
    </r>
    <r>
      <rPr>
        <b/>
        <i/>
        <sz val="9"/>
        <color theme="1"/>
        <rFont val="Times New Roman"/>
        <family val="1"/>
        <charset val="204"/>
      </rPr>
      <t>в місяць</t>
    </r>
  </si>
  <si>
    <t>Х</t>
  </si>
  <si>
    <r>
      <t xml:space="preserve">Внески за воду </t>
    </r>
    <r>
      <rPr>
        <b/>
        <sz val="11"/>
        <rFont val="Times New Roman"/>
        <family val="1"/>
        <charset val="204"/>
      </rPr>
      <t>300грн.</t>
    </r>
    <r>
      <rPr>
        <sz val="11"/>
        <rFont val="Times New Roman"/>
        <family val="1"/>
        <charset val="204"/>
      </rPr>
      <t xml:space="preserve"> х 1117 буд.</t>
    </r>
  </si>
  <si>
    <t>Оплата по ВП, судові збори, оплата за від'єднання боржників від ЛЕМ,  резерв коштів на підняття цін (матеріали)</t>
  </si>
  <si>
    <t>Обслуговування електромереж 0,4кВ</t>
  </si>
  <si>
    <t>Обслуговування електромереж 10кВ</t>
  </si>
  <si>
    <t>Супровід сайту СО</t>
  </si>
  <si>
    <t>Протокол №22/06-2024 від 22.06.2024р.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</si>
</sst>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Alignment="1"/>
    <xf numFmtId="0" fontId="0" fillId="0" borderId="0" xfId="0" applyBorder="1"/>
    <xf numFmtId="0" fontId="2" fillId="0" borderId="0" xfId="0" applyFont="1" applyFill="1" applyBorder="1" applyAlignment="1">
      <alignment vertical="top"/>
    </xf>
    <xf numFmtId="0" fontId="0" fillId="0" borderId="0" xfId="0" applyBorder="1" applyAlignment="1"/>
    <xf numFmtId="0" fontId="0" fillId="0" borderId="0" xfId="0" applyAlignment="1">
      <alignment vertical="center"/>
    </xf>
    <xf numFmtId="0" fontId="3" fillId="0" borderId="1" xfId="0" applyFont="1" applyBorder="1"/>
    <xf numFmtId="0" fontId="2" fillId="0" borderId="0" xfId="0" applyFont="1" applyFill="1" applyBorder="1" applyAlignment="1">
      <alignment horizontal="center" vertical="top"/>
    </xf>
    <xf numFmtId="0" fontId="0" fillId="0" borderId="2" xfId="0" applyBorder="1" applyAlignment="1"/>
    <xf numFmtId="4" fontId="0" fillId="0" borderId="0" xfId="0" applyNumberFormat="1" applyAlignment="1">
      <alignment vertical="center"/>
    </xf>
    <xf numFmtId="0" fontId="0" fillId="0" borderId="4" xfId="0" applyBorder="1"/>
    <xf numFmtId="0" fontId="5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9" xfId="0" applyBorder="1"/>
    <xf numFmtId="0" fontId="5" fillId="0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18" xfId="0" applyFont="1" applyFill="1" applyBorder="1" applyAlignment="1">
      <alignment horizontal="center"/>
    </xf>
    <xf numFmtId="0" fontId="11" fillId="0" borderId="15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3" fontId="19" fillId="0" borderId="29" xfId="0" applyNumberFormat="1" applyFont="1" applyFill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1" fillId="0" borderId="13" xfId="0" applyFont="1" applyBorder="1" applyAlignment="1">
      <alignment horizontal="center"/>
    </xf>
    <xf numFmtId="0" fontId="21" fillId="0" borderId="22" xfId="0" applyFont="1" applyBorder="1"/>
    <xf numFmtId="0" fontId="21" fillId="0" borderId="17" xfId="0" applyFont="1" applyBorder="1"/>
    <xf numFmtId="0" fontId="0" fillId="0" borderId="0" xfId="0" applyFont="1" applyFill="1" applyAlignment="1">
      <alignment vertical="center"/>
    </xf>
    <xf numFmtId="0" fontId="21" fillId="0" borderId="13" xfId="0" applyFont="1" applyBorder="1"/>
    <xf numFmtId="0" fontId="21" fillId="0" borderId="17" xfId="0" applyFont="1" applyBorder="1" applyAlignment="1">
      <alignment wrapText="1"/>
    </xf>
    <xf numFmtId="0" fontId="21" fillId="0" borderId="8" xfId="0" applyFont="1" applyBorder="1"/>
    <xf numFmtId="0" fontId="12" fillId="0" borderId="25" xfId="0" applyFont="1" applyFill="1" applyBorder="1" applyAlignment="1">
      <alignment horizontal="center"/>
    </xf>
    <xf numFmtId="0" fontId="12" fillId="0" borderId="32" xfId="0" applyFont="1" applyFill="1" applyBorder="1"/>
    <xf numFmtId="4" fontId="5" fillId="0" borderId="33" xfId="0" applyNumberFormat="1" applyFont="1" applyBorder="1" applyAlignment="1">
      <alignment horizontal="right" vertical="top" wrapText="1"/>
    </xf>
    <xf numFmtId="0" fontId="16" fillId="0" borderId="17" xfId="0" applyFont="1" applyBorder="1"/>
    <xf numFmtId="0" fontId="16" fillId="0" borderId="8" xfId="0" applyFont="1" applyBorder="1"/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4" fontId="13" fillId="0" borderId="16" xfId="0" applyNumberFormat="1" applyFont="1" applyFill="1" applyBorder="1"/>
    <xf numFmtId="4" fontId="13" fillId="0" borderId="16" xfId="0" applyNumberFormat="1" applyFont="1" applyFill="1" applyBorder="1" applyAlignment="1">
      <alignment vertical="center"/>
    </xf>
    <xf numFmtId="4" fontId="0" fillId="0" borderId="16" xfId="0" applyNumberFormat="1" applyFont="1" applyFill="1" applyBorder="1" applyAlignment="1">
      <alignment vertical="center"/>
    </xf>
    <xf numFmtId="0" fontId="21" fillId="0" borderId="0" xfId="0" applyFont="1"/>
    <xf numFmtId="0" fontId="24" fillId="0" borderId="0" xfId="0" applyFont="1" applyAlignment="1">
      <alignment horizontal="left"/>
    </xf>
    <xf numFmtId="0" fontId="23" fillId="0" borderId="0" xfId="0" applyFont="1"/>
    <xf numFmtId="0" fontId="21" fillId="0" borderId="0" xfId="0" applyFont="1" applyBorder="1"/>
    <xf numFmtId="0" fontId="0" fillId="0" borderId="22" xfId="0" applyBorder="1"/>
    <xf numFmtId="0" fontId="21" fillId="0" borderId="0" xfId="0" applyFont="1" applyAlignment="1">
      <alignment horizontal="right"/>
    </xf>
    <xf numFmtId="0" fontId="0" fillId="2" borderId="0" xfId="0" applyFill="1" applyBorder="1"/>
    <xf numFmtId="0" fontId="17" fillId="2" borderId="0" xfId="0" applyFont="1" applyFill="1" applyBorder="1"/>
    <xf numFmtId="0" fontId="0" fillId="2" borderId="0" xfId="0" applyFill="1"/>
    <xf numFmtId="4" fontId="18" fillId="2" borderId="1" xfId="0" applyNumberFormat="1" applyFont="1" applyFill="1" applyBorder="1" applyAlignment="1">
      <alignment horizontal="right"/>
    </xf>
    <xf numFmtId="0" fontId="11" fillId="0" borderId="34" xfId="0" applyFont="1" applyBorder="1" applyAlignment="1">
      <alignment vertical="center"/>
    </xf>
    <xf numFmtId="4" fontId="13" fillId="0" borderId="1" xfId="0" applyNumberFormat="1" applyFont="1" applyFill="1" applyBorder="1"/>
    <xf numFmtId="0" fontId="10" fillId="0" borderId="35" xfId="0" applyFont="1" applyFill="1" applyBorder="1" applyAlignment="1">
      <alignment horizontal="center"/>
    </xf>
    <xf numFmtId="0" fontId="12" fillId="0" borderId="35" xfId="0" applyFont="1" applyFill="1" applyBorder="1" applyAlignment="1">
      <alignment vertical="center"/>
    </xf>
    <xf numFmtId="4" fontId="15" fillId="0" borderId="26" xfId="0" applyNumberFormat="1" applyFont="1" applyFill="1" applyBorder="1" applyAlignment="1">
      <alignment horizontal="right" vertical="center"/>
    </xf>
    <xf numFmtId="4" fontId="0" fillId="0" borderId="17" xfId="0" applyNumberFormat="1" applyFont="1" applyFill="1" applyBorder="1" applyAlignment="1">
      <alignment vertical="center"/>
    </xf>
    <xf numFmtId="0" fontId="10" fillId="0" borderId="36" xfId="0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horizontal="center"/>
    </xf>
    <xf numFmtId="4" fontId="0" fillId="0" borderId="15" xfId="0" applyNumberFormat="1" applyFill="1" applyBorder="1" applyAlignment="1">
      <alignment vertical="center"/>
    </xf>
    <xf numFmtId="0" fontId="0" fillId="0" borderId="25" xfId="0" applyBorder="1"/>
    <xf numFmtId="0" fontId="5" fillId="0" borderId="37" xfId="0" applyFont="1" applyFill="1" applyBorder="1" applyAlignment="1">
      <alignment horizontal="center"/>
    </xf>
    <xf numFmtId="0" fontId="4" fillId="0" borderId="26" xfId="0" applyFont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/>
    </xf>
    <xf numFmtId="0" fontId="21" fillId="0" borderId="24" xfId="0" applyFont="1" applyBorder="1"/>
    <xf numFmtId="4" fontId="0" fillId="0" borderId="0" xfId="0" applyNumberFormat="1" applyFont="1" applyFill="1" applyBorder="1" applyAlignment="1">
      <alignment vertical="center"/>
    </xf>
    <xf numFmtId="4" fontId="0" fillId="0" borderId="15" xfId="0" applyNumberFormat="1" applyFont="1" applyFill="1" applyBorder="1" applyAlignment="1">
      <alignment vertical="center"/>
    </xf>
    <xf numFmtId="0" fontId="21" fillId="0" borderId="0" xfId="0" applyFont="1" applyFill="1" applyBorder="1"/>
    <xf numFmtId="0" fontId="8" fillId="0" borderId="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9" fillId="0" borderId="33" xfId="0" applyFont="1" applyFill="1" applyBorder="1" applyAlignment="1">
      <alignment horizontal="center" vertical="center"/>
    </xf>
    <xf numFmtId="4" fontId="9" fillId="0" borderId="38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 vertical="center"/>
    </xf>
    <xf numFmtId="4" fontId="13" fillId="0" borderId="38" xfId="0" applyNumberFormat="1" applyFont="1" applyFill="1" applyBorder="1"/>
    <xf numFmtId="4" fontId="13" fillId="0" borderId="39" xfId="0" applyNumberFormat="1" applyFont="1" applyFill="1" applyBorder="1"/>
    <xf numFmtId="0" fontId="0" fillId="0" borderId="23" xfId="0" applyBorder="1"/>
    <xf numFmtId="4" fontId="15" fillId="0" borderId="33" xfId="0" applyNumberFormat="1" applyFont="1" applyFill="1" applyBorder="1" applyAlignment="1">
      <alignment horizontal="right" vertical="center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vertical="center"/>
    </xf>
    <xf numFmtId="0" fontId="16" fillId="0" borderId="22" xfId="0" applyFont="1" applyBorder="1" applyAlignment="1">
      <alignment vertical="top" wrapText="1"/>
    </xf>
    <xf numFmtId="0" fontId="21" fillId="0" borderId="17" xfId="0" applyFont="1" applyFill="1" applyBorder="1"/>
    <xf numFmtId="3" fontId="19" fillId="0" borderId="40" xfId="0" applyNumberFormat="1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D57" sqref="D57"/>
    </sheetView>
  </sheetViews>
  <sheetFormatPr defaultRowHeight="14.4"/>
  <cols>
    <col min="1" max="1" width="3.6640625" customWidth="1"/>
    <col min="2" max="2" width="5.109375" customWidth="1"/>
    <col min="3" max="3" width="50.88671875" customWidth="1"/>
    <col min="4" max="4" width="13.109375" customWidth="1"/>
    <col min="5" max="5" width="12.6640625" customWidth="1"/>
    <col min="6" max="6" width="9.44140625" customWidth="1"/>
  </cols>
  <sheetData>
    <row r="1" spans="1:6" ht="16.8">
      <c r="D1" s="43" t="s">
        <v>50</v>
      </c>
      <c r="E1" s="42"/>
      <c r="F1" s="42"/>
    </row>
    <row r="2" spans="1:6" ht="15.6">
      <c r="D2" s="44" t="s">
        <v>51</v>
      </c>
      <c r="E2" s="42"/>
      <c r="F2" s="42"/>
    </row>
    <row r="3" spans="1:6">
      <c r="D3" s="42" t="s">
        <v>52</v>
      </c>
      <c r="E3" s="42"/>
    </row>
    <row r="4" spans="1:6">
      <c r="D4" s="42" t="s">
        <v>71</v>
      </c>
      <c r="E4" s="42"/>
    </row>
    <row r="5" spans="1:6">
      <c r="D5" s="45" t="s">
        <v>53</v>
      </c>
      <c r="E5" s="42"/>
    </row>
    <row r="6" spans="1:6">
      <c r="D6" s="26"/>
      <c r="E6" s="46"/>
      <c r="F6" s="47" t="s">
        <v>54</v>
      </c>
    </row>
    <row r="8" spans="1:6" ht="20.399999999999999">
      <c r="B8" s="1" t="s">
        <v>49</v>
      </c>
      <c r="C8" s="2"/>
      <c r="D8" s="2"/>
    </row>
    <row r="9" spans="1:6" ht="9" customHeight="1">
      <c r="A9" s="3"/>
      <c r="B9" s="4"/>
      <c r="C9" s="5"/>
      <c r="D9" s="2"/>
      <c r="E9" s="6"/>
    </row>
    <row r="10" spans="1:6" ht="14.4" customHeight="1" thickBot="1">
      <c r="A10" s="7" t="s">
        <v>0</v>
      </c>
      <c r="B10" s="8"/>
      <c r="C10" s="9"/>
      <c r="D10" s="2"/>
      <c r="E10" s="10"/>
    </row>
    <row r="11" spans="1:6">
      <c r="A11" s="11"/>
      <c r="B11" s="12" t="s">
        <v>1</v>
      </c>
      <c r="C11" s="88" t="s">
        <v>2</v>
      </c>
      <c r="D11" s="13" t="s">
        <v>41</v>
      </c>
      <c r="E11" s="70" t="s">
        <v>61</v>
      </c>
      <c r="F11" s="72"/>
    </row>
    <row r="12" spans="1:6" ht="15" thickBot="1">
      <c r="A12" s="14"/>
      <c r="B12" s="15" t="s">
        <v>4</v>
      </c>
      <c r="C12" s="89"/>
      <c r="D12" s="16" t="s">
        <v>43</v>
      </c>
      <c r="E12" s="71"/>
      <c r="F12" s="72"/>
    </row>
    <row r="13" spans="1:6" ht="23.4" customHeight="1" thickBot="1">
      <c r="A13" s="62"/>
      <c r="B13" s="63"/>
      <c r="C13" s="64" t="s">
        <v>55</v>
      </c>
      <c r="D13" s="65"/>
      <c r="E13" s="74"/>
      <c r="F13" s="72"/>
    </row>
    <row r="14" spans="1:6" ht="15.6">
      <c r="A14" s="90" t="s">
        <v>5</v>
      </c>
      <c r="B14" s="58">
        <v>1</v>
      </c>
      <c r="C14" s="59" t="s">
        <v>44</v>
      </c>
      <c r="D14" s="39">
        <v>7508220</v>
      </c>
      <c r="E14" s="75" t="s">
        <v>57</v>
      </c>
      <c r="F14" s="72"/>
    </row>
    <row r="15" spans="1:6" ht="15.6">
      <c r="A15" s="90"/>
      <c r="B15" s="18">
        <v>2</v>
      </c>
      <c r="C15" s="17" t="s">
        <v>45</v>
      </c>
      <c r="D15" s="39">
        <v>88775</v>
      </c>
      <c r="E15" s="75" t="s">
        <v>58</v>
      </c>
      <c r="F15" s="72"/>
    </row>
    <row r="16" spans="1:6" ht="15.6">
      <c r="A16" s="90"/>
      <c r="B16" s="18">
        <v>3</v>
      </c>
      <c r="C16" s="17" t="s">
        <v>46</v>
      </c>
      <c r="D16" s="39">
        <v>49280</v>
      </c>
      <c r="E16" s="75" t="s">
        <v>59</v>
      </c>
      <c r="F16" s="72"/>
    </row>
    <row r="17" spans="1:6" ht="31.2">
      <c r="A17" s="90"/>
      <c r="B17" s="18">
        <v>4</v>
      </c>
      <c r="C17" s="17" t="s">
        <v>47</v>
      </c>
      <c r="D17" s="40">
        <v>110864.4</v>
      </c>
      <c r="E17" s="76" t="s">
        <v>60</v>
      </c>
      <c r="F17" s="72"/>
    </row>
    <row r="18" spans="1:6" ht="15.6">
      <c r="A18" s="90"/>
      <c r="B18" s="18">
        <v>5</v>
      </c>
      <c r="C18" s="19" t="s">
        <v>66</v>
      </c>
      <c r="D18" s="39">
        <v>335100</v>
      </c>
      <c r="E18" s="77"/>
      <c r="F18" s="72"/>
    </row>
    <row r="19" spans="1:6" ht="16.2" thickBot="1">
      <c r="A19" s="91"/>
      <c r="B19" s="18">
        <v>6</v>
      </c>
      <c r="C19" s="20" t="s">
        <v>6</v>
      </c>
      <c r="D19" s="39">
        <v>47250</v>
      </c>
      <c r="E19" s="77"/>
      <c r="F19" s="73"/>
    </row>
    <row r="20" spans="1:6" ht="15.6">
      <c r="A20" s="92" t="s">
        <v>7</v>
      </c>
      <c r="B20" s="18">
        <v>7</v>
      </c>
      <c r="C20" s="20" t="s">
        <v>8</v>
      </c>
      <c r="D20" s="39">
        <v>80000</v>
      </c>
      <c r="E20" s="77"/>
      <c r="F20" s="73"/>
    </row>
    <row r="21" spans="1:6" ht="16.2" thickBot="1">
      <c r="A21" s="93"/>
      <c r="B21" s="18">
        <v>8</v>
      </c>
      <c r="C21" s="52" t="s">
        <v>42</v>
      </c>
      <c r="D21" s="53">
        <v>170000</v>
      </c>
      <c r="E21" s="78"/>
      <c r="F21" s="73"/>
    </row>
    <row r="22" spans="1:6" ht="15" thickBot="1">
      <c r="A22" s="79"/>
      <c r="B22" s="54"/>
      <c r="C22" s="55" t="s">
        <v>9</v>
      </c>
      <c r="D22" s="56">
        <f>SUM(D14:D21)</f>
        <v>8389489.4000000004</v>
      </c>
      <c r="E22" s="80"/>
      <c r="F22" s="72"/>
    </row>
    <row r="23" spans="1:6" ht="16.2" thickBot="1">
      <c r="A23" s="48"/>
      <c r="B23" s="49"/>
      <c r="C23" s="50"/>
      <c r="D23" s="51"/>
      <c r="E23" s="50"/>
      <c r="F23" s="72"/>
    </row>
    <row r="24" spans="1:6">
      <c r="A24" s="21"/>
      <c r="B24" s="94" t="s">
        <v>10</v>
      </c>
      <c r="C24" s="95"/>
      <c r="D24" s="22" t="s">
        <v>3</v>
      </c>
      <c r="E24" s="86" t="s">
        <v>62</v>
      </c>
      <c r="F24" s="87"/>
    </row>
    <row r="25" spans="1:6" ht="15" thickBot="1">
      <c r="A25" s="21"/>
      <c r="B25" s="96"/>
      <c r="C25" s="97"/>
      <c r="D25" s="23" t="s">
        <v>43</v>
      </c>
      <c r="E25" s="81" t="s">
        <v>63</v>
      </c>
      <c r="F25" s="82" t="s">
        <v>64</v>
      </c>
    </row>
    <row r="26" spans="1:6" ht="28.2" customHeight="1">
      <c r="A26" s="24"/>
      <c r="B26" s="25">
        <v>1</v>
      </c>
      <c r="C26" s="84" t="s">
        <v>67</v>
      </c>
      <c r="D26" s="41">
        <v>180000</v>
      </c>
      <c r="E26" s="41">
        <f>D26/2679</f>
        <v>67.189249720044799</v>
      </c>
      <c r="F26" s="83">
        <f>E26/12</f>
        <v>5.5991041433370663</v>
      </c>
    </row>
    <row r="27" spans="1:6">
      <c r="A27" s="24"/>
      <c r="B27" s="25">
        <v>2</v>
      </c>
      <c r="C27" s="27" t="s">
        <v>11</v>
      </c>
      <c r="D27" s="41">
        <v>2037190</v>
      </c>
      <c r="E27" s="41">
        <f t="shared" ref="E27:E45" si="0">D27/2679</f>
        <v>760.42926465098913</v>
      </c>
      <c r="F27" s="83">
        <f t="shared" ref="F27:F45" si="1">E27/12</f>
        <v>63.36910538758243</v>
      </c>
    </row>
    <row r="28" spans="1:6">
      <c r="A28" s="24"/>
      <c r="B28" s="25">
        <v>3</v>
      </c>
      <c r="C28" s="27" t="s">
        <v>12</v>
      </c>
      <c r="D28" s="41">
        <v>32000</v>
      </c>
      <c r="E28" s="41">
        <f t="shared" si="0"/>
        <v>11.944755505785741</v>
      </c>
      <c r="F28" s="83">
        <f t="shared" si="1"/>
        <v>0.99539629214881176</v>
      </c>
    </row>
    <row r="29" spans="1:6">
      <c r="A29" s="28"/>
      <c r="B29" s="25">
        <v>4</v>
      </c>
      <c r="C29" s="27" t="s">
        <v>13</v>
      </c>
      <c r="D29" s="41">
        <v>461891.1</v>
      </c>
      <c r="E29" s="41">
        <f t="shared" si="0"/>
        <v>172.41175811870099</v>
      </c>
      <c r="F29" s="83">
        <f t="shared" si="1"/>
        <v>14.367646509891749</v>
      </c>
    </row>
    <row r="30" spans="1:6">
      <c r="A30" s="24"/>
      <c r="B30" s="25">
        <v>5</v>
      </c>
      <c r="C30" s="29" t="s">
        <v>14</v>
      </c>
      <c r="D30" s="41">
        <v>30000</v>
      </c>
      <c r="E30" s="41">
        <f t="shared" si="0"/>
        <v>11.198208286674133</v>
      </c>
      <c r="F30" s="83">
        <f t="shared" si="1"/>
        <v>0.93318402388951105</v>
      </c>
    </row>
    <row r="31" spans="1:6">
      <c r="A31" s="24"/>
      <c r="B31" s="25">
        <v>6</v>
      </c>
      <c r="C31" s="27" t="s">
        <v>15</v>
      </c>
      <c r="D31" s="41">
        <v>1100000</v>
      </c>
      <c r="E31" s="41">
        <f>D31/2598</f>
        <v>423.40261739799848</v>
      </c>
      <c r="F31" s="83">
        <f t="shared" si="1"/>
        <v>35.283551449833205</v>
      </c>
    </row>
    <row r="32" spans="1:6">
      <c r="A32" s="24"/>
      <c r="B32" s="25">
        <v>7</v>
      </c>
      <c r="C32" s="27" t="s">
        <v>16</v>
      </c>
      <c r="D32" s="41">
        <v>995000</v>
      </c>
      <c r="E32" s="41">
        <f>D32/2638.5</f>
        <v>377.10820541974607</v>
      </c>
      <c r="F32" s="83">
        <f t="shared" si="1"/>
        <v>31.42568378497884</v>
      </c>
    </row>
    <row r="33" spans="1:6">
      <c r="A33" s="24"/>
      <c r="B33" s="25">
        <v>8</v>
      </c>
      <c r="C33" s="27" t="s">
        <v>17</v>
      </c>
      <c r="D33" s="41">
        <v>29990</v>
      </c>
      <c r="E33" s="41">
        <f t="shared" si="0"/>
        <v>11.194475550578574</v>
      </c>
      <c r="F33" s="83">
        <f t="shared" si="1"/>
        <v>0.9328729625482145</v>
      </c>
    </row>
    <row r="34" spans="1:6">
      <c r="A34" s="24"/>
      <c r="B34" s="25">
        <v>9</v>
      </c>
      <c r="C34" s="27" t="s">
        <v>36</v>
      </c>
      <c r="D34" s="41">
        <v>86198</v>
      </c>
      <c r="E34" s="41">
        <f t="shared" si="0"/>
        <v>32.175438596491226</v>
      </c>
      <c r="F34" s="83">
        <f t="shared" si="1"/>
        <v>2.6812865497076022</v>
      </c>
    </row>
    <row r="35" spans="1:6">
      <c r="A35" s="24"/>
      <c r="B35" s="25">
        <v>10</v>
      </c>
      <c r="C35" s="27" t="s">
        <v>68</v>
      </c>
      <c r="D35" s="41">
        <v>138600</v>
      </c>
      <c r="E35" s="41">
        <f t="shared" si="0"/>
        <v>51.735722284434488</v>
      </c>
      <c r="F35" s="83">
        <f t="shared" si="1"/>
        <v>4.3113101903695403</v>
      </c>
    </row>
    <row r="36" spans="1:6">
      <c r="A36" s="24"/>
      <c r="B36" s="25">
        <v>11</v>
      </c>
      <c r="C36" s="27" t="s">
        <v>69</v>
      </c>
      <c r="D36" s="41">
        <v>123810</v>
      </c>
      <c r="E36" s="41">
        <f t="shared" si="0"/>
        <v>46.215005599104146</v>
      </c>
      <c r="F36" s="83">
        <f t="shared" si="1"/>
        <v>3.851250466592012</v>
      </c>
    </row>
    <row r="37" spans="1:6">
      <c r="A37" s="24"/>
      <c r="B37" s="25">
        <v>12</v>
      </c>
      <c r="C37" s="27" t="s">
        <v>18</v>
      </c>
      <c r="D37" s="41">
        <v>42220</v>
      </c>
      <c r="E37" s="41">
        <f t="shared" si="0"/>
        <v>15.759611795446062</v>
      </c>
      <c r="F37" s="83">
        <f t="shared" si="1"/>
        <v>1.3133009829538385</v>
      </c>
    </row>
    <row r="38" spans="1:6" ht="28.2">
      <c r="A38" s="24"/>
      <c r="B38" s="25">
        <v>13</v>
      </c>
      <c r="C38" s="30" t="s">
        <v>19</v>
      </c>
      <c r="D38" s="41">
        <v>40000</v>
      </c>
      <c r="E38" s="41">
        <f t="shared" si="0"/>
        <v>14.930944382232177</v>
      </c>
      <c r="F38" s="83">
        <f t="shared" si="1"/>
        <v>1.2442453651860148</v>
      </c>
    </row>
    <row r="39" spans="1:6">
      <c r="A39" s="24"/>
      <c r="B39" s="25">
        <v>14</v>
      </c>
      <c r="C39" s="27" t="s">
        <v>20</v>
      </c>
      <c r="D39" s="41">
        <v>245000</v>
      </c>
      <c r="E39" s="41">
        <f t="shared" si="0"/>
        <v>91.45203434117208</v>
      </c>
      <c r="F39" s="83">
        <f t="shared" si="1"/>
        <v>7.6210028617643397</v>
      </c>
    </row>
    <row r="40" spans="1:6">
      <c r="A40" s="24"/>
      <c r="B40" s="25">
        <v>15</v>
      </c>
      <c r="C40" s="27" t="s">
        <v>21</v>
      </c>
      <c r="D40" s="41">
        <v>100000</v>
      </c>
      <c r="E40" s="41">
        <f t="shared" si="0"/>
        <v>37.327360955580438</v>
      </c>
      <c r="F40" s="83">
        <f t="shared" si="1"/>
        <v>3.1106134129650367</v>
      </c>
    </row>
    <row r="41" spans="1:6">
      <c r="A41" s="24"/>
      <c r="B41" s="25">
        <v>16</v>
      </c>
      <c r="C41" s="27" t="s">
        <v>22</v>
      </c>
      <c r="D41" s="41">
        <v>50000</v>
      </c>
      <c r="E41" s="41">
        <f t="shared" si="0"/>
        <v>18.663680477790219</v>
      </c>
      <c r="F41" s="83">
        <f t="shared" si="1"/>
        <v>1.5553067064825183</v>
      </c>
    </row>
    <row r="42" spans="1:6">
      <c r="A42" s="24"/>
      <c r="B42" s="25">
        <v>17</v>
      </c>
      <c r="C42" s="27" t="s">
        <v>23</v>
      </c>
      <c r="D42" s="41">
        <v>7000</v>
      </c>
      <c r="E42" s="41">
        <f>D42/2626</f>
        <v>2.6656511805026657</v>
      </c>
      <c r="F42" s="83">
        <f t="shared" si="1"/>
        <v>0.22213759837522215</v>
      </c>
    </row>
    <row r="43" spans="1:6">
      <c r="A43" s="24"/>
      <c r="B43" s="25">
        <v>18</v>
      </c>
      <c r="C43" s="35" t="s">
        <v>39</v>
      </c>
      <c r="D43" s="41">
        <v>10000</v>
      </c>
      <c r="E43" s="41">
        <f t="shared" si="0"/>
        <v>3.7327360955580442</v>
      </c>
      <c r="F43" s="83">
        <f t="shared" si="1"/>
        <v>0.3110613412965037</v>
      </c>
    </row>
    <row r="44" spans="1:6">
      <c r="A44" s="24"/>
      <c r="B44" s="25">
        <v>19</v>
      </c>
      <c r="C44" s="36" t="s">
        <v>40</v>
      </c>
      <c r="D44" s="41">
        <v>46200</v>
      </c>
      <c r="E44" s="41">
        <f t="shared" si="0"/>
        <v>17.245240761478165</v>
      </c>
      <c r="F44" s="83">
        <f t="shared" si="1"/>
        <v>1.437103396789847</v>
      </c>
    </row>
    <row r="45" spans="1:6">
      <c r="A45" s="24"/>
      <c r="B45" s="25">
        <v>20</v>
      </c>
      <c r="C45" s="27" t="s">
        <v>24</v>
      </c>
      <c r="D45" s="41">
        <v>14000</v>
      </c>
      <c r="E45" s="41">
        <f t="shared" si="0"/>
        <v>5.2258305337812621</v>
      </c>
      <c r="F45" s="83">
        <f t="shared" si="1"/>
        <v>0.43548587781510517</v>
      </c>
    </row>
    <row r="46" spans="1:6" s="3" customFormat="1" ht="15" thickBot="1">
      <c r="A46" s="38"/>
      <c r="B46" s="37"/>
      <c r="C46" s="45"/>
      <c r="D46" s="67"/>
      <c r="E46" s="67"/>
      <c r="F46" s="38"/>
    </row>
    <row r="47" spans="1:6" s="3" customFormat="1" ht="15.6">
      <c r="A47" s="38"/>
      <c r="B47" s="94" t="s">
        <v>10</v>
      </c>
      <c r="C47" s="95"/>
      <c r="D47" s="22" t="s">
        <v>3</v>
      </c>
      <c r="E47" s="86" t="s">
        <v>62</v>
      </c>
      <c r="F47" s="87"/>
    </row>
    <row r="48" spans="1:6" s="3" customFormat="1" ht="15" thickBot="1">
      <c r="A48" s="38"/>
      <c r="B48" s="96"/>
      <c r="C48" s="97"/>
      <c r="D48" s="23" t="s">
        <v>43</v>
      </c>
      <c r="E48" s="81" t="s">
        <v>63</v>
      </c>
      <c r="F48" s="82" t="s">
        <v>64</v>
      </c>
    </row>
    <row r="49" spans="1:6">
      <c r="A49" s="24"/>
      <c r="B49" s="60">
        <v>21</v>
      </c>
      <c r="C49" s="27" t="s">
        <v>25</v>
      </c>
      <c r="D49" s="68">
        <v>784700</v>
      </c>
      <c r="E49" s="41">
        <f>D49/2598</f>
        <v>302.04003079291761</v>
      </c>
      <c r="F49" s="83">
        <f t="shared" ref="F49" si="2">E49/12</f>
        <v>25.170002566076466</v>
      </c>
    </row>
    <row r="50" spans="1:6">
      <c r="A50" s="24"/>
      <c r="B50" s="25">
        <v>22</v>
      </c>
      <c r="C50" s="66" t="s">
        <v>26</v>
      </c>
      <c r="D50" s="41">
        <v>8000</v>
      </c>
      <c r="E50" s="41">
        <f t="shared" ref="E50" si="3">D50/2679</f>
        <v>2.9861888764464353</v>
      </c>
      <c r="F50" s="83">
        <f t="shared" ref="F50" si="4">E50/12</f>
        <v>0.24884907303720294</v>
      </c>
    </row>
    <row r="51" spans="1:6">
      <c r="A51" s="24"/>
      <c r="B51" s="60">
        <v>23</v>
      </c>
      <c r="C51" s="27" t="s">
        <v>37</v>
      </c>
      <c r="D51" s="61">
        <v>75273.3</v>
      </c>
      <c r="E51" s="41">
        <f t="shared" ref="E51:E62" si="5">D51/2679</f>
        <v>28.097536394176934</v>
      </c>
      <c r="F51" s="83">
        <f t="shared" ref="F51:F62" si="6">E51/12</f>
        <v>2.3414613661814112</v>
      </c>
    </row>
    <row r="52" spans="1:6">
      <c r="A52" s="24"/>
      <c r="B52" s="25">
        <v>24</v>
      </c>
      <c r="C52" s="29" t="s">
        <v>27</v>
      </c>
      <c r="D52" s="41">
        <v>76000</v>
      </c>
      <c r="E52" s="41">
        <f>D52/2598</f>
        <v>29.253271747498076</v>
      </c>
      <c r="F52" s="83">
        <f t="shared" si="6"/>
        <v>2.4377726456248396</v>
      </c>
    </row>
    <row r="53" spans="1:6">
      <c r="A53" s="24"/>
      <c r="B53" s="25">
        <v>25</v>
      </c>
      <c r="C53" s="27" t="s">
        <v>28</v>
      </c>
      <c r="D53" s="41">
        <v>80000</v>
      </c>
      <c r="E53" s="41">
        <f>D53/2598</f>
        <v>30.792917628945343</v>
      </c>
      <c r="F53" s="83">
        <f t="shared" si="6"/>
        <v>2.5660764690787787</v>
      </c>
    </row>
    <row r="54" spans="1:6">
      <c r="A54" s="24"/>
      <c r="B54" s="25">
        <v>26</v>
      </c>
      <c r="C54" s="85" t="s">
        <v>70</v>
      </c>
      <c r="D54" s="41">
        <v>0</v>
      </c>
      <c r="E54" s="41">
        <f t="shared" si="5"/>
        <v>0</v>
      </c>
      <c r="F54" s="83">
        <f t="shared" si="6"/>
        <v>0</v>
      </c>
    </row>
    <row r="55" spans="1:6" ht="28.2">
      <c r="A55" s="24"/>
      <c r="B55" s="25">
        <v>27</v>
      </c>
      <c r="C55" s="30" t="s">
        <v>29</v>
      </c>
      <c r="D55" s="57">
        <v>90000</v>
      </c>
      <c r="E55" s="41">
        <f>D55/2626</f>
        <v>34.272658035034276</v>
      </c>
      <c r="F55" s="83">
        <f t="shared" si="6"/>
        <v>2.8560548362528562</v>
      </c>
    </row>
    <row r="56" spans="1:6">
      <c r="A56" s="24"/>
      <c r="B56" s="25">
        <v>28</v>
      </c>
      <c r="C56" s="27" t="s">
        <v>30</v>
      </c>
      <c r="D56" s="41">
        <v>912350</v>
      </c>
      <c r="E56" s="41">
        <f t="shared" si="5"/>
        <v>340.55617767823816</v>
      </c>
      <c r="F56" s="83">
        <f t="shared" si="6"/>
        <v>28.379681473186512</v>
      </c>
    </row>
    <row r="57" spans="1:6">
      <c r="A57" s="24"/>
      <c r="B57" s="25">
        <v>29</v>
      </c>
      <c r="C57" s="27" t="s">
        <v>31</v>
      </c>
      <c r="D57" s="41">
        <v>9600</v>
      </c>
      <c r="E57" s="41">
        <f t="shared" si="5"/>
        <v>3.5834266517357225</v>
      </c>
      <c r="F57" s="83">
        <f t="shared" si="6"/>
        <v>0.29861888764464356</v>
      </c>
    </row>
    <row r="58" spans="1:6">
      <c r="A58" s="24"/>
      <c r="B58" s="25">
        <v>30</v>
      </c>
      <c r="C58" s="27" t="s">
        <v>34</v>
      </c>
      <c r="D58" s="41">
        <v>132000</v>
      </c>
      <c r="E58" s="41">
        <f t="shared" si="5"/>
        <v>49.272116461366181</v>
      </c>
      <c r="F58" s="83">
        <f t="shared" si="6"/>
        <v>4.1060097051138484</v>
      </c>
    </row>
    <row r="59" spans="1:6">
      <c r="A59" s="24"/>
      <c r="B59" s="25">
        <v>31</v>
      </c>
      <c r="C59" s="31" t="s">
        <v>32</v>
      </c>
      <c r="D59" s="41">
        <v>62400</v>
      </c>
      <c r="E59" s="41">
        <f t="shared" si="5"/>
        <v>23.292273236282195</v>
      </c>
      <c r="F59" s="83">
        <f t="shared" si="6"/>
        <v>1.9410227696901829</v>
      </c>
    </row>
    <row r="60" spans="1:6">
      <c r="A60" s="24"/>
      <c r="B60" s="25">
        <v>32</v>
      </c>
      <c r="C60" s="31" t="s">
        <v>38</v>
      </c>
      <c r="D60" s="41">
        <v>190000</v>
      </c>
      <c r="E60" s="41">
        <f>D60/2598</f>
        <v>73.133179368745189</v>
      </c>
      <c r="F60" s="83">
        <f t="shared" si="6"/>
        <v>6.0944316140620991</v>
      </c>
    </row>
    <row r="61" spans="1:6">
      <c r="A61" s="24"/>
      <c r="B61" s="25">
        <v>33</v>
      </c>
      <c r="C61" s="31" t="s">
        <v>48</v>
      </c>
      <c r="D61" s="41">
        <v>40067</v>
      </c>
      <c r="E61" s="41">
        <f t="shared" si="5"/>
        <v>14.955953714072415</v>
      </c>
      <c r="F61" s="83">
        <f t="shared" si="6"/>
        <v>1.2463294761727013</v>
      </c>
    </row>
    <row r="62" spans="1:6" ht="15" thickBot="1">
      <c r="A62" s="24"/>
      <c r="B62" s="25">
        <v>34</v>
      </c>
      <c r="C62" s="31" t="s">
        <v>33</v>
      </c>
      <c r="D62" s="41">
        <v>160000</v>
      </c>
      <c r="E62" s="41">
        <f t="shared" si="5"/>
        <v>59.723777528928707</v>
      </c>
      <c r="F62" s="83">
        <f t="shared" si="6"/>
        <v>4.9769814607440592</v>
      </c>
    </row>
    <row r="63" spans="1:6" ht="15" thickBot="1">
      <c r="B63" s="32"/>
      <c r="C63" s="33" t="s">
        <v>35</v>
      </c>
      <c r="D63" s="34">
        <f>SUM(D26:D62)</f>
        <v>8389489.3999999985</v>
      </c>
      <c r="E63" s="34" t="s">
        <v>65</v>
      </c>
      <c r="F63" s="34" t="s">
        <v>65</v>
      </c>
    </row>
    <row r="65" spans="3:3">
      <c r="C65" s="69" t="s">
        <v>56</v>
      </c>
    </row>
  </sheetData>
  <sortState ref="C31:F59">
    <sortCondition ref="C30"/>
  </sortState>
  <mergeCells count="7">
    <mergeCell ref="E24:F24"/>
    <mergeCell ref="E47:F47"/>
    <mergeCell ref="C11:C12"/>
    <mergeCell ref="A14:A19"/>
    <mergeCell ref="A20:A21"/>
    <mergeCell ref="B24:C25"/>
    <mergeCell ref="B47:C48"/>
  </mergeCells>
  <pageMargins left="0.26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2890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2024-06-22T10:24:37Z</dcterms:modified>
</cp:coreProperties>
</file>